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<sst xmlns="http://schemas.openxmlformats.org/spreadsheetml/2006/main" count="53" uniqueCount="52">
  <si>
    <t>GLOMAC BERHAD AND ITS SUBSIDIARY COMPANIES</t>
  </si>
  <si>
    <t>CONSOLIDATED BALANCE SHEET AS AT 31 JANUARY 2002</t>
  </si>
  <si>
    <t xml:space="preserve">As at </t>
  </si>
  <si>
    <t>As at end</t>
  </si>
  <si>
    <t>preceding</t>
  </si>
  <si>
    <t>of current</t>
  </si>
  <si>
    <t xml:space="preserve">financial </t>
  </si>
  <si>
    <t>quarter</t>
  </si>
  <si>
    <t>year end</t>
  </si>
  <si>
    <t>31/01/2002</t>
  </si>
  <si>
    <t>30/4/2001</t>
  </si>
  <si>
    <t>(Unaudited)</t>
  </si>
  <si>
    <t>(Audited)</t>
  </si>
  <si>
    <t>RM'000</t>
  </si>
  <si>
    <t>PROPERTY,  PLANT AND EQUIPMENT</t>
  </si>
  <si>
    <t>INVESTMENT PROPERTIES</t>
  </si>
  <si>
    <t>INVESTMENT IN ASSOCIATED COMPANIES</t>
  </si>
  <si>
    <t>OTHER INVESTMENT - UNQUOTED</t>
  </si>
  <si>
    <t>INTANGIBLE ASSETS</t>
  </si>
  <si>
    <t>PROPERTY DEVELOPMENT PROJECTS</t>
  </si>
  <si>
    <t>CURRENT ASSETS</t>
  </si>
  <si>
    <t>Inventories</t>
  </si>
  <si>
    <t>Property development projects</t>
  </si>
  <si>
    <t>Amount due from customers for contract work</t>
  </si>
  <si>
    <t>Trade receivables</t>
  </si>
  <si>
    <t>Other receivables, deposits and prepayments</t>
  </si>
  <si>
    <t>Amount due from associated companies</t>
  </si>
  <si>
    <t>Tax recoverable</t>
  </si>
  <si>
    <t>Fixed deposits and short term placements</t>
  </si>
  <si>
    <t>Cash and bank balances</t>
  </si>
  <si>
    <t>CURRENT LIABILITIES</t>
  </si>
  <si>
    <t>Amount due to customers for contract work</t>
  </si>
  <si>
    <t>Trade payables</t>
  </si>
  <si>
    <t>Other payables and accrued expenses</t>
  </si>
  <si>
    <t>Hire-purchase creditors - current portion</t>
  </si>
  <si>
    <t>Bank borrowings - current portion</t>
  </si>
  <si>
    <t>Provision for taxation</t>
  </si>
  <si>
    <t>Proposed dividend</t>
  </si>
  <si>
    <t xml:space="preserve">NET CURRENT ASSETS </t>
  </si>
  <si>
    <t>SHAREHOLDERS' FUNDS</t>
  </si>
  <si>
    <t>Share Capital</t>
  </si>
  <si>
    <t>Reserves:</t>
  </si>
  <si>
    <t>Share Premium</t>
  </si>
  <si>
    <t>Revaluation Reserve</t>
  </si>
  <si>
    <t>Reserve on Consolidation</t>
  </si>
  <si>
    <t>Retained Profit</t>
  </si>
  <si>
    <t>MINORITY INTERESTS</t>
  </si>
  <si>
    <t>HIRE PURCHASE CREDITORS - non current portion</t>
  </si>
  <si>
    <t>BANK BORROWINGS - non current portion</t>
  </si>
  <si>
    <t>DEFERRED TAXATION</t>
  </si>
  <si>
    <t>NET TANGIBLE ASSETS PER SHARE (RM)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</si>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</sst>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</numFmts>
  <fonts count="4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15" applyNumberFormat="1" applyFont="1" applyAlignment="1">
      <alignment/>
    </xf>
    <xf numFmtId="0" fontId="2" fillId="0" borderId="0" xfId="0" applyFont="1" applyAlignment="1">
      <alignment/>
    </xf>
    <xf numFmtId="164" fontId="1" fillId="0" borderId="0" xfId="15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64" fontId="3" fillId="0" borderId="0" xfId="15" applyNumberFormat="1" applyFont="1" applyAlignment="1">
      <alignment/>
    </xf>
    <xf numFmtId="164" fontId="3" fillId="0" borderId="0" xfId="15" applyNumberFormat="1" applyFont="1" applyAlignment="1">
      <alignment horizontal="center"/>
    </xf>
    <xf numFmtId="0" fontId="3" fillId="0" borderId="1" xfId="0" applyFont="1" applyBorder="1" applyAlignment="1">
      <alignment/>
    </xf>
    <xf numFmtId="164" fontId="3" fillId="0" borderId="2" xfId="15" applyNumberFormat="1" applyFont="1" applyBorder="1" applyAlignment="1">
      <alignment/>
    </xf>
    <xf numFmtId="164" fontId="3" fillId="0" borderId="3" xfId="15" applyNumberFormat="1" applyFont="1" applyBorder="1" applyAlignment="1">
      <alignment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164" fontId="3" fillId="0" borderId="0" xfId="15" applyNumberFormat="1" applyFont="1" applyBorder="1" applyAlignment="1">
      <alignment/>
    </xf>
    <xf numFmtId="164" fontId="3" fillId="0" borderId="5" xfId="15" applyNumberFormat="1" applyFont="1" applyBorder="1" applyAlignment="1">
      <alignment/>
    </xf>
    <xf numFmtId="0" fontId="0" fillId="0" borderId="5" xfId="0" applyBorder="1" applyAlignment="1">
      <alignment/>
    </xf>
    <xf numFmtId="164" fontId="3" fillId="0" borderId="6" xfId="15" applyNumberFormat="1" applyFont="1" applyBorder="1" applyAlignment="1">
      <alignment/>
    </xf>
    <xf numFmtId="0" fontId="3" fillId="0" borderId="7" xfId="0" applyFont="1" applyBorder="1" applyAlignment="1">
      <alignment/>
    </xf>
    <xf numFmtId="164" fontId="3" fillId="0" borderId="8" xfId="15" applyNumberFormat="1" applyFont="1" applyBorder="1" applyAlignment="1">
      <alignment/>
    </xf>
    <xf numFmtId="164" fontId="3" fillId="0" borderId="9" xfId="15" applyNumberFormat="1" applyFont="1" applyBorder="1" applyAlignment="1">
      <alignment/>
    </xf>
    <xf numFmtId="0" fontId="0" fillId="0" borderId="9" xfId="0" applyBorder="1" applyAlignment="1">
      <alignment/>
    </xf>
    <xf numFmtId="0" fontId="3" fillId="0" borderId="0" xfId="0" applyFont="1" applyBorder="1" applyAlignment="1">
      <alignment/>
    </xf>
    <xf numFmtId="164" fontId="3" fillId="0" borderId="10" xfId="15" applyNumberFormat="1" applyFont="1" applyBorder="1" applyAlignment="1">
      <alignment/>
    </xf>
    <xf numFmtId="0" fontId="0" fillId="0" borderId="0" xfId="0" applyBorder="1" applyAlignment="1">
      <alignment/>
    </xf>
    <xf numFmtId="43" fontId="3" fillId="0" borderId="11" xfId="15" applyNumberFormat="1" applyFont="1" applyBorder="1" applyAlignment="1">
      <alignment/>
    </xf>
    <xf numFmtId="165" fontId="3" fillId="0" borderId="0" xfId="15" applyNumberFormat="1" applyFont="1" applyAlignment="1">
      <alignment/>
    </xf>
    <xf numFmtId="164" fontId="3" fillId="0" borderId="0" xfId="15" applyNumberFormat="1" applyFont="1" applyAlignment="1">
      <alignment horizontal="left" indent="2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Desktop\Jan%202002%20Consol\Bal%20Sheet%20&amp;%20P&amp;L-Jan%20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 Sheet-Jan 2002"/>
      <sheetName val="P &amp; L -Jan 2002"/>
      <sheetName val="Share of Asso's Results"/>
      <sheetName val="Results for the month"/>
      <sheetName val="InterCompany Billings"/>
      <sheetName val="Cost of Dev"/>
      <sheetName val="Sheet12"/>
      <sheetName val="Sheet13"/>
      <sheetName val="Sheet14"/>
      <sheetName val="Sheet15"/>
      <sheetName val="Sheet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workbookViewId="0" topLeftCell="A1">
      <selection activeCell="B17" sqref="B17"/>
    </sheetView>
  </sheetViews>
  <sheetFormatPr defaultColWidth="9.140625" defaultRowHeight="12.75"/>
  <cols>
    <col min="1" max="1" width="2.7109375" style="8" customWidth="1"/>
    <col min="2" max="2" width="49.140625" style="8" customWidth="1"/>
    <col min="3" max="3" width="9.140625" style="8" customWidth="1"/>
    <col min="4" max="4" width="1.28515625" style="8" customWidth="1"/>
    <col min="5" max="5" width="13.00390625" style="9" customWidth="1"/>
    <col min="6" max="6" width="1.28515625" style="9" customWidth="1"/>
    <col min="7" max="7" width="6.00390625" style="8" customWidth="1"/>
    <col min="8" max="8" width="1.1484375" style="8" customWidth="1"/>
    <col min="9" max="9" width="12.57421875" style="9" customWidth="1"/>
    <col min="10" max="10" width="1.28515625" style="0" customWidth="1"/>
  </cols>
  <sheetData>
    <row r="1" spans="1:10" ht="15.75">
      <c r="A1" s="1" t="s">
        <v>0</v>
      </c>
      <c r="B1" s="1"/>
      <c r="C1" s="1"/>
      <c r="D1" s="1"/>
      <c r="E1" s="2"/>
      <c r="F1" s="2"/>
      <c r="G1" s="1"/>
      <c r="H1" s="1"/>
      <c r="I1" s="2"/>
      <c r="J1" s="3"/>
    </row>
    <row r="2" spans="1:10" ht="15.75">
      <c r="A2" s="1" t="s">
        <v>1</v>
      </c>
      <c r="B2" s="1"/>
      <c r="C2" s="1"/>
      <c r="D2" s="1"/>
      <c r="E2" s="2"/>
      <c r="F2" s="2"/>
      <c r="G2" s="1"/>
      <c r="H2" s="1"/>
      <c r="I2" s="2"/>
      <c r="J2" s="3"/>
    </row>
    <row r="3" spans="1:10" ht="15.75">
      <c r="A3" s="1"/>
      <c r="B3" s="1"/>
      <c r="C3" s="1"/>
      <c r="D3" s="1"/>
      <c r="E3" s="2"/>
      <c r="F3" s="2"/>
      <c r="G3" s="1"/>
      <c r="H3" s="1"/>
      <c r="I3" s="2"/>
      <c r="J3" s="3"/>
    </row>
    <row r="4" spans="1:10" ht="15.75">
      <c r="A4" s="1"/>
      <c r="B4" s="1"/>
      <c r="C4" s="1"/>
      <c r="D4" s="1"/>
      <c r="E4" s="2"/>
      <c r="F4" s="2"/>
      <c r="G4" s="3"/>
      <c r="H4" s="3"/>
      <c r="I4" s="4" t="s">
        <v>2</v>
      </c>
      <c r="J4" s="3"/>
    </row>
    <row r="5" spans="1:10" ht="15.75">
      <c r="A5" s="5"/>
      <c r="B5" s="5"/>
      <c r="C5" s="5"/>
      <c r="D5" s="5"/>
      <c r="E5" s="4" t="s">
        <v>3</v>
      </c>
      <c r="F5" s="4"/>
      <c r="G5" s="6"/>
      <c r="H5" s="6"/>
      <c r="I5" s="4" t="s">
        <v>4</v>
      </c>
      <c r="J5" s="6"/>
    </row>
    <row r="6" spans="1:10" ht="15.75">
      <c r="A6" s="5"/>
      <c r="B6" s="7"/>
      <c r="C6" s="5"/>
      <c r="D6" s="5"/>
      <c r="E6" s="4" t="s">
        <v>5</v>
      </c>
      <c r="F6" s="4"/>
      <c r="G6" s="7"/>
      <c r="H6" s="7"/>
      <c r="I6" s="4" t="s">
        <v>6</v>
      </c>
      <c r="J6" s="7"/>
    </row>
    <row r="7" spans="1:10" ht="15.75">
      <c r="A7" s="5"/>
      <c r="B7" s="5"/>
      <c r="C7" s="5"/>
      <c r="D7" s="5"/>
      <c r="E7" s="4" t="s">
        <v>7</v>
      </c>
      <c r="F7" s="4"/>
      <c r="G7" s="7"/>
      <c r="H7" s="7"/>
      <c r="I7" s="4" t="s">
        <v>8</v>
      </c>
      <c r="J7" s="7"/>
    </row>
    <row r="8" spans="1:10" ht="15.75">
      <c r="A8" s="5"/>
      <c r="B8" s="5"/>
      <c r="C8" s="5"/>
      <c r="D8" s="5"/>
      <c r="E8" s="4" t="s">
        <v>9</v>
      </c>
      <c r="F8" s="4"/>
      <c r="G8" s="7"/>
      <c r="H8" s="7"/>
      <c r="I8" s="4" t="s">
        <v>10</v>
      </c>
      <c r="J8" s="7"/>
    </row>
    <row r="9" spans="1:10" ht="15.75">
      <c r="A9" s="5"/>
      <c r="B9" s="5"/>
      <c r="C9" s="5"/>
      <c r="D9" s="5"/>
      <c r="E9" s="4" t="s">
        <v>11</v>
      </c>
      <c r="F9" s="4"/>
      <c r="G9" s="7"/>
      <c r="H9" s="7"/>
      <c r="I9" s="4" t="s">
        <v>12</v>
      </c>
      <c r="J9" s="7"/>
    </row>
    <row r="10" spans="5:9" ht="15.75">
      <c r="E10" s="4" t="s">
        <v>13</v>
      </c>
      <c r="F10" s="10"/>
      <c r="I10" s="4" t="s">
        <v>13</v>
      </c>
    </row>
    <row r="12" spans="1:9" ht="15.75">
      <c r="A12" s="8" t="s">
        <v>14</v>
      </c>
      <c r="E12" s="9">
        <v>7170.8548222222225</v>
      </c>
      <c r="I12" s="9">
        <v>7683</v>
      </c>
    </row>
    <row r="13" spans="1:9" ht="15.75">
      <c r="A13" s="8" t="s">
        <v>15</v>
      </c>
      <c r="E13" s="9">
        <v>133008.452</v>
      </c>
      <c r="I13" s="9">
        <v>128175</v>
      </c>
    </row>
    <row r="14" spans="1:9" ht="15.75">
      <c r="A14" s="8" t="s">
        <v>16</v>
      </c>
      <c r="E14" s="9">
        <v>32357.116722727274</v>
      </c>
      <c r="I14" s="9">
        <v>27581</v>
      </c>
    </row>
    <row r="15" spans="1:9" ht="15.75">
      <c r="A15" s="8" t="s">
        <v>17</v>
      </c>
      <c r="E15" s="9">
        <v>4000</v>
      </c>
      <c r="I15" s="9">
        <v>4000</v>
      </c>
    </row>
    <row r="16" spans="1:9" ht="15.75">
      <c r="A16" s="8" t="s">
        <v>18</v>
      </c>
      <c r="E16" s="9">
        <v>0</v>
      </c>
      <c r="I16" s="9">
        <v>0</v>
      </c>
    </row>
    <row r="17" spans="1:9" ht="15.75">
      <c r="A17" s="8" t="s">
        <v>19</v>
      </c>
      <c r="E17" s="9">
        <v>134895.721</v>
      </c>
      <c r="I17" s="9">
        <f>187653-50163</f>
        <v>137490</v>
      </c>
    </row>
    <row r="19" spans="1:10" ht="15.75">
      <c r="A19" s="8" t="s">
        <v>20</v>
      </c>
      <c r="D19" s="11"/>
      <c r="E19" s="12"/>
      <c r="F19" s="13"/>
      <c r="H19" s="11"/>
      <c r="I19" s="12"/>
      <c r="J19" s="14"/>
    </row>
    <row r="20" spans="2:10" ht="15.75">
      <c r="B20" s="8" t="s">
        <v>21</v>
      </c>
      <c r="D20" s="15"/>
      <c r="E20" s="16">
        <v>9386.331999999999</v>
      </c>
      <c r="F20" s="17"/>
      <c r="H20" s="15"/>
      <c r="I20" s="16">
        <v>9322</v>
      </c>
      <c r="J20" s="18"/>
    </row>
    <row r="21" spans="2:10" ht="15.75">
      <c r="B21" s="8" t="s">
        <v>22</v>
      </c>
      <c r="D21" s="15"/>
      <c r="E21" s="16">
        <v>15998.634912425845</v>
      </c>
      <c r="F21" s="17"/>
      <c r="H21" s="15"/>
      <c r="I21" s="16">
        <v>23468</v>
      </c>
      <c r="J21" s="18"/>
    </row>
    <row r="22" spans="2:10" ht="15.75">
      <c r="B22" s="8" t="s">
        <v>23</v>
      </c>
      <c r="D22" s="15"/>
      <c r="E22" s="16">
        <v>1307.747</v>
      </c>
      <c r="F22" s="17"/>
      <c r="H22" s="15"/>
      <c r="I22" s="16">
        <v>2887</v>
      </c>
      <c r="J22" s="18"/>
    </row>
    <row r="23" spans="2:10" ht="15.75">
      <c r="B23" s="8" t="s">
        <v>24</v>
      </c>
      <c r="D23" s="15"/>
      <c r="E23" s="16">
        <v>16953.82</v>
      </c>
      <c r="F23" s="17"/>
      <c r="H23" s="15"/>
      <c r="I23" s="16">
        <v>11641</v>
      </c>
      <c r="J23" s="18"/>
    </row>
    <row r="24" spans="2:10" ht="15.75">
      <c r="B24" s="8" t="s">
        <v>25</v>
      </c>
      <c r="D24" s="15"/>
      <c r="E24" s="16">
        <v>18013.089</v>
      </c>
      <c r="F24" s="17"/>
      <c r="H24" s="15"/>
      <c r="I24" s="16">
        <f>9961+5163</f>
        <v>15124</v>
      </c>
      <c r="J24" s="18"/>
    </row>
    <row r="25" spans="2:10" ht="15.75">
      <c r="B25" s="8" t="s">
        <v>26</v>
      </c>
      <c r="D25" s="15"/>
      <c r="E25" s="16">
        <v>3169.081</v>
      </c>
      <c r="F25" s="17"/>
      <c r="H25" s="15"/>
      <c r="I25" s="16">
        <f>12335-961</f>
        <v>11374</v>
      </c>
      <c r="J25" s="18"/>
    </row>
    <row r="26" spans="2:10" ht="15.75">
      <c r="B26" s="8" t="s">
        <v>27</v>
      </c>
      <c r="D26" s="15"/>
      <c r="E26" s="16">
        <v>3477.052</v>
      </c>
      <c r="F26" s="17"/>
      <c r="H26" s="15"/>
      <c r="I26" s="16">
        <v>4449</v>
      </c>
      <c r="J26" s="18"/>
    </row>
    <row r="27" spans="2:10" ht="15.75">
      <c r="B27" s="8" t="s">
        <v>28</v>
      </c>
      <c r="D27" s="15"/>
      <c r="E27" s="16">
        <v>7393.553</v>
      </c>
      <c r="F27" s="17"/>
      <c r="H27" s="15"/>
      <c r="I27" s="16">
        <v>2316</v>
      </c>
      <c r="J27" s="18"/>
    </row>
    <row r="28" spans="2:10" ht="15.75">
      <c r="B28" s="8" t="s">
        <v>29</v>
      </c>
      <c r="D28" s="15"/>
      <c r="E28" s="16">
        <v>21147.37</v>
      </c>
      <c r="F28" s="17"/>
      <c r="H28" s="15"/>
      <c r="I28" s="16">
        <v>17999</v>
      </c>
      <c r="J28" s="18"/>
    </row>
    <row r="29" spans="4:10" ht="15.75">
      <c r="D29" s="15"/>
      <c r="E29" s="19">
        <v>96846.67891242584</v>
      </c>
      <c r="F29" s="17"/>
      <c r="H29" s="15"/>
      <c r="I29" s="19">
        <f>SUM(I20:I28)</f>
        <v>98580</v>
      </c>
      <c r="J29" s="18"/>
    </row>
    <row r="30" spans="4:10" ht="15.75">
      <c r="D30" s="15"/>
      <c r="E30" s="16"/>
      <c r="F30" s="17"/>
      <c r="H30" s="15"/>
      <c r="I30" s="16"/>
      <c r="J30" s="18"/>
    </row>
    <row r="31" spans="1:10" ht="15.75">
      <c r="A31" s="8" t="s">
        <v>30</v>
      </c>
      <c r="D31" s="15"/>
      <c r="E31" s="16"/>
      <c r="F31" s="17"/>
      <c r="H31" s="15"/>
      <c r="I31" s="16"/>
      <c r="J31" s="18"/>
    </row>
    <row r="32" spans="2:10" ht="15.75">
      <c r="B32" s="8" t="s">
        <v>31</v>
      </c>
      <c r="D32" s="15"/>
      <c r="E32" s="16">
        <v>290.801</v>
      </c>
      <c r="F32" s="17"/>
      <c r="H32" s="15"/>
      <c r="I32" s="16">
        <v>290</v>
      </c>
      <c r="J32" s="18"/>
    </row>
    <row r="33" spans="2:10" ht="15.75">
      <c r="B33" s="8" t="s">
        <v>32</v>
      </c>
      <c r="D33" s="15"/>
      <c r="E33" s="16">
        <v>24247.906</v>
      </c>
      <c r="F33" s="17"/>
      <c r="H33" s="15"/>
      <c r="I33" s="16">
        <v>20635</v>
      </c>
      <c r="J33" s="18"/>
    </row>
    <row r="34" spans="2:10" ht="15.75">
      <c r="B34" s="8" t="s">
        <v>33</v>
      </c>
      <c r="D34" s="15"/>
      <c r="E34" s="16">
        <v>11790.849</v>
      </c>
      <c r="F34" s="17"/>
      <c r="H34" s="15"/>
      <c r="I34" s="16">
        <v>10988</v>
      </c>
      <c r="J34" s="18"/>
    </row>
    <row r="35" spans="4:10" ht="15.75">
      <c r="D35" s="15"/>
      <c r="E35" s="16">
        <v>0</v>
      </c>
      <c r="F35" s="17"/>
      <c r="H35" s="15"/>
      <c r="I35" s="16"/>
      <c r="J35" s="18"/>
    </row>
    <row r="36" spans="4:10" ht="15.75">
      <c r="D36" s="15"/>
      <c r="E36" s="16">
        <v>0</v>
      </c>
      <c r="F36" s="17"/>
      <c r="H36" s="15"/>
      <c r="I36" s="16">
        <v>0</v>
      </c>
      <c r="J36" s="18"/>
    </row>
    <row r="37" spans="2:10" ht="15.75">
      <c r="B37" s="8" t="s">
        <v>34</v>
      </c>
      <c r="D37" s="15"/>
      <c r="E37" s="16">
        <v>398.749</v>
      </c>
      <c r="F37" s="17"/>
      <c r="H37" s="15"/>
      <c r="I37" s="16">
        <v>410</v>
      </c>
      <c r="J37" s="18"/>
    </row>
    <row r="38" spans="2:10" ht="15.75">
      <c r="B38" s="8" t="s">
        <v>35</v>
      </c>
      <c r="D38" s="15"/>
      <c r="E38" s="16">
        <v>46787.175</v>
      </c>
      <c r="F38" s="17"/>
      <c r="H38" s="15"/>
      <c r="I38" s="16">
        <f>32577+11155</f>
        <v>43732</v>
      </c>
      <c r="J38" s="18"/>
    </row>
    <row r="39" spans="2:10" ht="15.75">
      <c r="B39" s="8" t="s">
        <v>36</v>
      </c>
      <c r="D39" s="15"/>
      <c r="E39" s="16">
        <v>2005.246</v>
      </c>
      <c r="F39" s="17"/>
      <c r="H39" s="15"/>
      <c r="I39" s="16">
        <v>5115</v>
      </c>
      <c r="J39" s="18"/>
    </row>
    <row r="40" spans="2:10" ht="15.75">
      <c r="B40" s="8" t="s">
        <v>37</v>
      </c>
      <c r="D40" s="15"/>
      <c r="E40" s="16">
        <v>2700</v>
      </c>
      <c r="F40" s="17"/>
      <c r="H40" s="15"/>
      <c r="I40" s="16">
        <v>2700</v>
      </c>
      <c r="J40" s="18"/>
    </row>
    <row r="41" spans="4:10" ht="15.75">
      <c r="D41" s="15"/>
      <c r="E41" s="19">
        <v>88220.72600000001</v>
      </c>
      <c r="F41" s="17"/>
      <c r="H41" s="15"/>
      <c r="I41" s="19">
        <f>SUM(I32:I40)</f>
        <v>83870</v>
      </c>
      <c r="J41" s="18"/>
    </row>
    <row r="42" spans="4:10" ht="15.75">
      <c r="D42" s="20"/>
      <c r="E42" s="21"/>
      <c r="F42" s="22"/>
      <c r="H42" s="20"/>
      <c r="I42" s="21"/>
      <c r="J42" s="23"/>
    </row>
    <row r="43" spans="4:9" ht="15.75">
      <c r="D43" s="24"/>
      <c r="E43" s="16"/>
      <c r="F43" s="16"/>
      <c r="I43" s="16"/>
    </row>
    <row r="44" spans="1:9" ht="15.75">
      <c r="A44" s="8" t="s">
        <v>38</v>
      </c>
      <c r="E44" s="9">
        <v>8625.952912425826</v>
      </c>
      <c r="I44" s="9">
        <f>I29-I41</f>
        <v>14710</v>
      </c>
    </row>
    <row r="46" spans="5:9" ht="16.5" thickBot="1">
      <c r="E46" s="25">
        <v>320058.0974573754</v>
      </c>
      <c r="I46" s="25">
        <f>SUM(I12:I17)+I44</f>
        <v>319639</v>
      </c>
    </row>
    <row r="47" ht="16.5" thickTop="1"/>
    <row r="49" ht="15.75">
      <c r="A49" s="8" t="s">
        <v>39</v>
      </c>
    </row>
    <row r="50" spans="1:9" ht="15.75">
      <c r="A50" s="8" t="s">
        <v>40</v>
      </c>
      <c r="E50" s="16">
        <v>150000</v>
      </c>
      <c r="I50" s="9">
        <v>150000</v>
      </c>
    </row>
    <row r="51" ht="15.75">
      <c r="A51" s="8" t="s">
        <v>41</v>
      </c>
    </row>
    <row r="52" spans="2:9" ht="15.75">
      <c r="B52" s="8" t="s">
        <v>42</v>
      </c>
      <c r="E52" s="16">
        <v>4507.903</v>
      </c>
      <c r="I52" s="9">
        <v>4508</v>
      </c>
    </row>
    <row r="53" spans="2:9" ht="15.75">
      <c r="B53" s="8" t="s">
        <v>43</v>
      </c>
      <c r="E53" s="16">
        <v>17744.114</v>
      </c>
      <c r="I53" s="9">
        <v>17744</v>
      </c>
    </row>
    <row r="54" spans="1:10" ht="15.75">
      <c r="A54" s="24"/>
      <c r="B54" s="24" t="s">
        <v>44</v>
      </c>
      <c r="C54" s="24"/>
      <c r="D54" s="24"/>
      <c r="E54" s="16">
        <v>4374.69055</v>
      </c>
      <c r="F54" s="16"/>
      <c r="G54" s="24"/>
      <c r="H54" s="24"/>
      <c r="I54" s="16">
        <f>6176-1534</f>
        <v>4642</v>
      </c>
      <c r="J54" s="26"/>
    </row>
    <row r="55" spans="2:9" ht="15.75">
      <c r="B55" s="8" t="s">
        <v>45</v>
      </c>
      <c r="E55" s="21">
        <v>58861.541169955344</v>
      </c>
      <c r="I55" s="21">
        <f>48623</f>
        <v>48623</v>
      </c>
    </row>
    <row r="56" spans="5:9" ht="15.75">
      <c r="E56" s="9">
        <v>235488.24871995533</v>
      </c>
      <c r="I56" s="9">
        <f>SUM(I50:I55)</f>
        <v>225517</v>
      </c>
    </row>
    <row r="58" spans="1:9" ht="15.75">
      <c r="A58" s="8" t="s">
        <v>46</v>
      </c>
      <c r="E58" s="16">
        <v>13528.90945742</v>
      </c>
      <c r="I58" s="9">
        <v>13378</v>
      </c>
    </row>
    <row r="59" spans="1:9" ht="15.75">
      <c r="A59" s="8" t="s">
        <v>47</v>
      </c>
      <c r="E59" s="16">
        <v>399.045</v>
      </c>
      <c r="I59" s="9">
        <v>597</v>
      </c>
    </row>
    <row r="60" spans="1:9" ht="15.75">
      <c r="A60" s="8" t="s">
        <v>48</v>
      </c>
      <c r="E60" s="16">
        <v>70609.69499999999</v>
      </c>
      <c r="I60" s="9">
        <v>80115</v>
      </c>
    </row>
    <row r="61" spans="1:9" ht="15.75">
      <c r="A61" s="8" t="s">
        <v>49</v>
      </c>
      <c r="E61" s="16">
        <v>31.6</v>
      </c>
      <c r="I61" s="9">
        <v>32</v>
      </c>
    </row>
    <row r="63" spans="5:9" ht="16.5" thickBot="1">
      <c r="E63" s="25">
        <v>320058.4981773753</v>
      </c>
      <c r="I63" s="25">
        <f>SUM(I56:I61)</f>
        <v>319639</v>
      </c>
    </row>
    <row r="64" ht="16.5" thickTop="1"/>
    <row r="65" spans="1:9" ht="16.5" thickBot="1">
      <c r="A65" s="8" t="s">
        <v>50</v>
      </c>
      <c r="E65" s="27">
        <v>1.5699216581330355</v>
      </c>
      <c r="I65" s="27">
        <f>(I56-I16)/I50</f>
        <v>1.5034466666666666</v>
      </c>
    </row>
    <row r="66" ht="16.5" thickTop="1"/>
    <row r="67" ht="15.75">
      <c r="I67" s="28"/>
    </row>
    <row r="70" ht="15.75">
      <c r="E70" s="29"/>
    </row>
    <row r="71" ht="15.75">
      <c r="B71" s="8" t="s">
        <v>51</v>
      </c>
    </row>
  </sheetData>
  <printOptions/>
  <pageMargins left="0.75" right="0.75" top="0.7" bottom="0.6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glomac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2002-03-08T09:03:18Z</cp:lastPrinted>
  <dcterms:created xsi:type="dcterms:W3CDTF">2002-03-08T09:02:07Z</dcterms:created>
  <dcterms:modified xsi:type="dcterms:W3CDTF">2002-03-08T09:03:55Z</dcterms:modified>
  <cp:category/>
  <cp:version/>
  <cp:contentType/>
  <cp:contentStatus/>
</cp:coreProperties>
</file>